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enkovsv\НА РАЗМЕЩЕНИЕ\11\"/>
    </mc:Choice>
  </mc:AlternateContent>
  <bookViews>
    <workbookView xWindow="0" yWindow="0" windowWidth="19200" windowHeight="7305"/>
  </bookViews>
  <sheets>
    <sheet name="Лист1" sheetId="1" r:id="rId1"/>
    <sheet name="Лист2" sheetId="2" r:id="rId2"/>
  </sheets>
  <definedNames>
    <definedName name="_xlnm.Print_Area" localSheetId="0">Лист1!$A$1:$O$33</definedName>
  </definedNames>
  <calcPr calcId="152511"/>
</workbook>
</file>

<file path=xl/calcChain.xml><?xml version="1.0" encoding="utf-8"?>
<calcChain xmlns="http://schemas.openxmlformats.org/spreadsheetml/2006/main">
  <c r="R7" i="2" l="1"/>
  <c r="R8" i="2"/>
  <c r="R9" i="2"/>
  <c r="R10" i="2"/>
  <c r="R11" i="2"/>
  <c r="R12" i="2"/>
  <c r="R13" i="2"/>
  <c r="R14" i="2"/>
  <c r="R16" i="2"/>
  <c r="R17" i="2"/>
  <c r="R18" i="2"/>
  <c r="R19" i="2"/>
  <c r="R20" i="2"/>
  <c r="R21" i="2"/>
  <c r="R22" i="2"/>
  <c r="R23" i="2"/>
  <c r="R24" i="2"/>
  <c r="R25" i="2"/>
  <c r="R27" i="2"/>
  <c r="R28" i="2"/>
  <c r="R29" i="2"/>
  <c r="R30" i="2"/>
  <c r="R31" i="2"/>
  <c r="R32" i="2"/>
  <c r="R33" i="2"/>
  <c r="R34" i="2"/>
  <c r="R35" i="2"/>
  <c r="R36" i="2"/>
  <c r="R37" i="2"/>
  <c r="R38" i="2"/>
  <c r="R6" i="2"/>
  <c r="S31" i="2"/>
  <c r="S32" i="2"/>
  <c r="S33" i="2"/>
  <c r="S34" i="2"/>
  <c r="S35" i="2"/>
  <c r="S36" i="2"/>
  <c r="S28" i="2"/>
  <c r="S24" i="2"/>
  <c r="S23" i="2"/>
  <c r="S22" i="2"/>
  <c r="S21" i="2"/>
  <c r="S20" i="2"/>
  <c r="S19" i="2"/>
  <c r="S18" i="2"/>
  <c r="S17" i="2"/>
  <c r="S14" i="2"/>
  <c r="S11" i="2"/>
  <c r="S12" i="2"/>
  <c r="S13" i="2"/>
  <c r="S10" i="2"/>
  <c r="S9" i="2"/>
  <c r="S8" i="2"/>
  <c r="O36" i="1"/>
  <c r="O35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4" i="1"/>
  <c r="O8" i="1"/>
  <c r="O9" i="1"/>
  <c r="O10" i="1"/>
  <c r="P8" i="1"/>
  <c r="O7" i="1"/>
  <c r="P7" i="1"/>
  <c r="S7" i="2"/>
  <c r="O6" i="1"/>
  <c r="P3" i="1"/>
  <c r="N29" i="1" l="1"/>
  <c r="N31" i="1"/>
  <c r="N32" i="1"/>
  <c r="N33" i="1"/>
  <c r="N34" i="1"/>
  <c r="N35" i="1"/>
  <c r="N36" i="1"/>
  <c r="N10" i="1"/>
  <c r="N11" i="1"/>
  <c r="O11" i="1" s="1"/>
  <c r="N12" i="1"/>
  <c r="O12" i="1" s="1"/>
  <c r="N13" i="1"/>
  <c r="O13" i="1" s="1"/>
  <c r="N14" i="1"/>
</calcChain>
</file>

<file path=xl/sharedStrings.xml><?xml version="1.0" encoding="utf-8"?>
<sst xmlns="http://schemas.openxmlformats.org/spreadsheetml/2006/main" count="222" uniqueCount="122">
  <si>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</si>
  <si>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</si>
  <si>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</si>
  <si>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</si>
  <si>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</si>
  <si>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</si>
  <si>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</si>
  <si>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</si>
  <si>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</si>
  <si>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</si>
  <si>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</si>
  <si>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</si>
  <si>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</si>
  <si>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</si>
  <si>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</si>
  <si>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</si>
  <si>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</si>
  <si>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</si>
  <si>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 (английский)</t>
  </si>
  <si>
    <t>Математика</t>
  </si>
  <si>
    <t>Окружающий мир</t>
  </si>
  <si>
    <t>Основы религиозных культур и светской этики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</si>
  <si>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</si>
  <si>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</si>
  <si>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</si>
  <si>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</si>
  <si>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</si>
  <si>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КЛАССЫ 4 А,Б,В,Г - 22.09.2022 НА ВТОРОМ УРОКЕ</t>
  </si>
  <si>
    <t>КЛАССЫ 3 А,Б,В,Г,Д,К - 22.09.2022 НА ВТОРОМ УРОКЕ</t>
  </si>
  <si>
    <t>январь</t>
  </si>
  <si>
    <t>февраль</t>
  </si>
  <si>
    <t>март</t>
  </si>
  <si>
    <t>апрель</t>
  </si>
  <si>
    <t>май</t>
  </si>
  <si>
    <t>График оценочных процедур в МОБУ СОШ № 11               
на I полугодие 2023-2024 учебного года</t>
  </si>
  <si>
    <t>УТВЕРЖДЕН
решением педагогического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(протокол № 1 от 30.08.2023)
Директор МОБУ СОШ № 11                                                   имени Корнеева Г.И.
_____________Янкович С.К.</t>
  </si>
  <si>
    <t>КЛАССЫ 2 А,Б,В,Г,Д - 21.09.2023 НА ВТОРОМ УРОКЕ</t>
  </si>
  <si>
    <t>КЛАССЫ 2 А,Б,В,Г,Д - 19.09.2023 НА ВТОРОМ УРОКЕ</t>
  </si>
  <si>
    <t>КЛАССЫ 2 А,Б,В,Г,Д - 13.09.2023 НА ВТОРОМ УРОКЕ</t>
  </si>
  <si>
    <t>КЛАССЫ 2 А,Б,В,Г,Д - 10.10.2023 НА ВТОРОМ УРОКЕ</t>
  </si>
  <si>
    <t>КЛАССЫ 2 А,Б,В,Г,Д - 12.12.2023 НА ВТОРОМ УРОКЕ</t>
  </si>
  <si>
    <t>КЛАССЫ 2 А,Б,В,Г,Д - 14.12.2023 НА ВТОРОМ УРОКЕ</t>
  </si>
  <si>
    <t>КЛАССЫ 2 А,Б,В,Г,Д - 06.12.2023 НА ВТОРОМ УРОКЕ</t>
  </si>
  <si>
    <t>КЛАССЫ 3 А,Б,В,Г,Д,Е - 19.09.2023  НА ВТОРОМ УРОКЕ</t>
  </si>
  <si>
    <t>КЛАССЫ 4 А,Б,В,Г, Д, К- 19.09.2023  НА ВТОРОМ УРОКЕ</t>
  </si>
  <si>
    <t>КЛАССЫ 3 А,Б,В,Г,Д,Е - 13.09.2023 НА ВТОРОМ УРОКЕ</t>
  </si>
  <si>
    <t>КЛАССЫ 4 А,Б,В,Г , Д, К - 13.09.2023 НА ВТОРОМ УРОКЕ</t>
  </si>
  <si>
    <t>КЛАССЫ 3 А,Б,В,Г,Д , Е - 10.10.2023 НА ВТОРОМ УРОКЕ</t>
  </si>
  <si>
    <t>КЛАССЫ 4 А,Б,В,Г, Д, К - 10.10.2023 НА ВТОРОМ УРОКЕ</t>
  </si>
  <si>
    <t>КЛАССЫ 2 А,Б,В,Г,Д - 12.10.2023 НА ВТОРОМ УРОКЕ</t>
  </si>
  <si>
    <t>КЛАССЫ 3 А,Б,В,Г,Д,Е - 12.10.2023  НА ВТОРОМ УРОКЕ</t>
  </si>
  <si>
    <t>КЛАССЫ 4 А,Б,В,Г, Д, К - 12.10.2023  НА ВТОРОМ УРОКЕ</t>
  </si>
  <si>
    <t>КЛАССЫ 3 А,Б,В,Г,Д,Е - 12.12.2023 НА ВТОРОМ УРОКЕ</t>
  </si>
  <si>
    <t>КЛАССЫ 4 А,Б,В,Г, Д, К - 12.12.2023 НА ВТОРОМ УРОКЕ</t>
  </si>
  <si>
    <t>КЛАССЫ 3 А,Б,В,Г,Д,Е - 06.12.2023  НА ВТОРОМ УРОКЕ</t>
  </si>
  <si>
    <t>КЛАССЫ 4 А,Б,В,Г, Д, К - 06.12.2023  НА ВТОРОМ УРОКЕ</t>
  </si>
  <si>
    <t>КЛАССЫ 3 А,Б,В,Г,Д,Е - 14.12.2023 НА ВТОРОМ УРОКЕ</t>
  </si>
  <si>
    <t>КЛАССЫ 4 А,Б,В,Г, Д, К - 14.12.2023 НА ВТОРОМ УРОКЕ</t>
  </si>
  <si>
    <t>График оценочных процедур в МОБУ СОШ № 11               
на II полугодие 2023-2024 учебного года</t>
  </si>
  <si>
    <t>КЛАССЫ 3 А,Б,В,Г,Д,Е - 12.03.2024 НА ВТОРОМ УРОКЕ</t>
  </si>
  <si>
    <t>КЛАССЫ 2 А,Б,В,Г,Д - 12.03.2024 НА ВТОРОМ УРОКЕ</t>
  </si>
  <si>
    <t>КЛАССЫ 2 А,Б,В,Г,Д - 24.04.2024 НА ВТОРОМ УРОКЕ</t>
  </si>
  <si>
    <t>КЛАССЫ 2 А,Б,В,Г,Д - 14.05.2024 НА ВТОРОМ УРОКЕ</t>
  </si>
  <si>
    <t>КЛАССЫ 2 А,Б,В,Г,Д - 14.03.2024 НА ВТОРОМ УРОКЕ</t>
  </si>
  <si>
    <t>КЛАССЫ 2 А,Б,В,Г,Д - 16.05.2024 НА ВТОРОМ УРОКЕ</t>
  </si>
  <si>
    <t>КЛАССЫ 3 А,Б,В,Г,Д,Е - 14.03.2024 НА ВТОРОМ УРОКЕ</t>
  </si>
  <si>
    <t>КЛАССЫ 4 А,Б,В,Г,Д,К - 14.03.2024 НА ВТОРОМ УРОКЕ</t>
  </si>
  <si>
    <t>КЛАССЫ 4 А,Б,В,Г,Д,К - 12.03.2024 НА ВТОРОМ УРОКЕ</t>
  </si>
  <si>
    <t>КЛАССЫ 4 А,Б,В,Г,Д,К - 09.04.2023 И 11.04.2024 НА ВТОРОМ УРОКЕ</t>
  </si>
  <si>
    <t>КЛАССЫ 4 А,Б,В,Г,Д,К - 16.04.2024 НА ВТОРОМ УРОКЕ</t>
  </si>
  <si>
    <t>КЛАССЫ 4 А,Б,В,Г,Д,К - 18.04.2023 НА ВТОРОМ УРОКЕ</t>
  </si>
  <si>
    <t>КЛАССЫ 3 А,Б,В,Г,Д,Е - 24.04.2024 НА ВТОРОМ УРОКЕ</t>
  </si>
  <si>
    <t>КЛАССЫ 4 А,Б,В,Г,Д,К - 24.04.2024 НА ВТОРОМ УРОКЕ</t>
  </si>
  <si>
    <t>КЛАССЫ 3 А,Б,В,Г,Д,Е - 14.05.2024 НА ВТОРОМ УРОКЕ</t>
  </si>
  <si>
    <t>КЛАССЫ 4 А,Б,В,Г,Д,К - 14.05.2024 НА ВТОРОМ УРОКЕ</t>
  </si>
  <si>
    <t>КЛАССЫ 3 А,Б,В,Г,Д,Е - 16.05.2024 НА ВТОРОМ УРОКЕ</t>
  </si>
  <si>
    <t>КЛАССЫ 4 А,Б,В,Г,Д,К - 16.05.2024 НА ВТОРОМ УРОКЕ</t>
  </si>
  <si>
    <t>КЛАССЫ 2 А,Б,В,Г,Д - 08.12.2023 НА ВТОРОМ УРОКЕ</t>
  </si>
  <si>
    <t>КЛАССЫ 2 А,Б,В,Г,Д - 16.11.2023 НА ВТОРОМ УРОКЕ</t>
  </si>
  <si>
    <t>КЛАССЫ 2 А,Б,В,Г,Д - 07.11.2023 НА ВТОРОМ УРОКЕ</t>
  </si>
  <si>
    <t>КЛАССЫ 2 А,Б,В,Г,Д - 09.11.2023 НА ВТОРОМ УРОКЕ</t>
  </si>
  <si>
    <t>КЛАССЫ 2 А,Б,В,Г,Д - 14.11.2023 НА ВТОРОМ УРОКЕ</t>
  </si>
  <si>
    <t>КЛАССЫ 2 А,Б,В,Г,Д - 19.12.2023 НА ВТОРОМ УРОКЕ</t>
  </si>
  <si>
    <t xml:space="preserve"> КЛАССЫ  3 А,Б,В,Г,Д , Е- 16.11.2023 НА ВТОРОМ УРОКЕ</t>
  </si>
  <si>
    <t>КЛАССЫ 3 А,Б,В,Г,Д , Е - 07.11.2023 НА ВТОРОМ УРОКЕ</t>
  </si>
  <si>
    <t>КЛАССЫ 3 А,Б,В,Г,Д , Е - 09.11.2023 НА ВТОРОМ УРОКЕ</t>
  </si>
  <si>
    <t>КЛАССЫ 3 А,Б,В,Г,Д , Е - 14.11.2023 НА ВТОРОМ УРОКЕ</t>
  </si>
  <si>
    <t>Доля КР от общего числа учебных часов  в первом полугодии 2023-2024 учебного года</t>
  </si>
  <si>
    <t>ИТОГО КР по предмету в первом полугодии 2023-2024 учебного года
первом полугодии 2022-2023 учебного года</t>
  </si>
  <si>
    <t>КЛАССЫ 3 А,Б,В,Г,Д, Е - 08.12.2023 НА ВТОРОМ УРОКЕ</t>
  </si>
  <si>
    <t>КЛАССЫ 3 А,Б,В,Г,Д, Е - 19.12.2023 НА ВТОРОМ УРОКЕ</t>
  </si>
  <si>
    <t>КЛАССЫ 3 А,Б,В,Г,Д, Е - 21.12.2023 НА ВТОРОМ УРОКЕ</t>
  </si>
  <si>
    <t>КЛАССЫ 4 А,Б,В,Г,Д, К - 08.12.2023 НА ВТОРОМ УРОКЕ</t>
  </si>
  <si>
    <t>КЛАССЫ 4 А,Б,В,Г,Д, К - 19.12.2023 НА ВТОРОМ УРОКЕ</t>
  </si>
  <si>
    <t>КЛАССЫ 4 А,Б,В,Г,Д, К  - 14.11.2023 НА ВТОРОМ УРОКЕ</t>
  </si>
  <si>
    <t>КЛАССЫ 4 А,Б,В,Г,Д, К  - 09.11.2023 НА ВТОРОМ УРОКЕ</t>
  </si>
  <si>
    <t>КЛАССЫ 4 А,Б,В,Г,Д, К - 07.11.2023 НА ВТОРОМ УРОКЕ</t>
  </si>
  <si>
    <t>КЛАССЫ 4 А,Б,В,Г,Д, К - 23.11.2023 НА ВТОРОМ УРОКЕ</t>
  </si>
  <si>
    <t xml:space="preserve"> КЛАССЫ  4 А,Б,В,Г,Д, К - 16.11.2023 НА ВТОРОМ УРОКЕ</t>
  </si>
  <si>
    <t>ИТОГО КР по предмету в 
втором полугодии 2023-2025 учебного года</t>
  </si>
  <si>
    <t>Доля КР от общего числа учебных часов  во втором полугодии 2023-2024 учебного года</t>
  </si>
  <si>
    <t>КЛАССЫ 2 А,Б,В,Г,Д - 30.04.2024 НА ВТОРОМ УРОКЕ</t>
  </si>
  <si>
    <t>КЛАССЫ 2 А,Б,В,Г,Д - 18.04.2024 НА ВТОРОМ УРОКЕ</t>
  </si>
  <si>
    <t>КЛАССЫ 2 А,Б,В,Г,Д - 16.04.2024 НА ВТОРОМ УРОКЕ</t>
  </si>
  <si>
    <t>КЛАССЫ 2 А,Б,В,Г,Д - 14.023.2024 НА ВТОРОМ УРОКЕ</t>
  </si>
  <si>
    <t>КЛАССЫ 2 А,Б,В,Г,Д - 21.02.2024 НА ВТОРОМ УРОКЕ</t>
  </si>
  <si>
    <t>КЛАССЫ  4 А,Б,В,Г,Д,К- 30.04.2024 НА ВТОРОМ УРОКЕ</t>
  </si>
  <si>
    <t>КЛАССЫ 3 А,Б,В,Г,Д,Е - 30.04.2024 НА ВТОРОМ УРОКЕ</t>
  </si>
  <si>
    <t>КЛАССЫ 3 А,Б,В,Г,Д,Е - 16.04.2024 НА ВТОРОМ УРОКЕ</t>
  </si>
  <si>
    <t>КЛАССЫ  4 А,Б,В,Г,Д,К - 07.05.2024 НА ВТОРОМ УРОКЕ</t>
  </si>
  <si>
    <t>КЛАССЫ  4 А,Б,В,Г,Д,К - 21.05.2024 НА ВТОРОМ УРОКЕ</t>
  </si>
  <si>
    <t>КЛАССЫ 4 А,Б,В,Г,Д,К - 26.04.2024 НА ВТОРОМ УРОКЕ</t>
  </si>
  <si>
    <t>КЛАССЫ 2 А,Б,В,Г,Д - 27.02.2024 НА ВТОРОМ УРОКЕ</t>
  </si>
  <si>
    <t>КЛАССЫ 3 А,Б,В,Г,Д,Е - 21.02.2024 НА ВТОРОМ УРОКЕ</t>
  </si>
  <si>
    <t>КЛАССЫ 3 А,Б,В,Г,Д,Е- 27.02.2024 НА ВТОРОМ УРОКЕ</t>
  </si>
  <si>
    <t>КЛАССЫ 3 А,Б,В,Г,Д,Е - 29.02.2024 НА ВТОРОМ УРОКЕ</t>
  </si>
  <si>
    <t>КЛАССЫ 3 А,Б,В,Г,Д,Е - 14.02.2024 НА ВТОРОМ УРОКЕ</t>
  </si>
  <si>
    <t>КЛАССЫ 4 А,Б,В,Г,Д,К- 27.02.2024 НА ВТОРОМ УРОКЕ</t>
  </si>
  <si>
    <t>КЛАССЫ 4 А,Б,В,Г,Д,К - 21.02.2024 НА ВТОРОМ УРОКЕ</t>
  </si>
  <si>
    <t>КЛАССЫ 4 А,Б,В,Г,Д,К - 13.02.2024 НА ВТОРОМ УРОКЕ</t>
  </si>
  <si>
    <t>КЛАССЫ 4 А,Б,В,Г,Д,К - 15.02.2024 НА ВТОРОМ УРОКЕ</t>
  </si>
  <si>
    <t>КЛАССЫ 3 А,Б,В,Г,Д,Е - 26.04.2024 НА ВТОРОМ УРОКЕ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</si>
</sst>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workbookViewId="0">
      <pane ySplit="3" topLeftCell="A4" activePane="bottomLeft" state="frozen"/>
      <selection pane="bottomLeft" activeCell="O25" sqref="O25"/>
    </sheetView>
  </sheetViews>
  <sheetFormatPr defaultColWidth="9.140625" defaultRowHeight="15" x14ac:dyDescent="0.25"/>
  <cols>
    <col min="1" max="1" width="21.42578125" style="7" customWidth="1"/>
    <col min="2" max="2" width="14.42578125" style="6" customWidth="1"/>
    <col min="3" max="3" width="15" style="8" customWidth="1"/>
    <col min="4" max="4" width="7.5703125" style="15" customWidth="1"/>
    <col min="5" max="5" width="14.7109375" style="6" customWidth="1"/>
    <col min="6" max="6" width="14.28515625" style="6" customWidth="1"/>
    <col min="7" max="7" width="7.42578125" style="15" customWidth="1"/>
    <col min="8" max="8" width="14.5703125" style="6" customWidth="1"/>
    <col min="9" max="9" width="14.28515625" style="6" customWidth="1"/>
    <col min="10" max="10" width="7.42578125" style="15" customWidth="1"/>
    <col min="11" max="11" width="14.28515625" style="6" customWidth="1"/>
    <col min="12" max="12" width="14.7109375" style="6" customWidth="1"/>
    <col min="13" max="13" width="7" style="15" customWidth="1"/>
    <col min="14" max="14" width="12" style="15" customWidth="1"/>
    <col min="15" max="15" width="12.42578125" style="15" customWidth="1"/>
    <col min="16" max="16" width="0" style="1" hidden="1" customWidth="1"/>
    <col min="17" max="16384" width="9.140625" style="1"/>
  </cols>
  <sheetData>
    <row r="1" spans="1:16" s="18" customFormat="1" ht="96.75" customHeight="1" x14ac:dyDescent="0.25">
      <c r="A1" s="34" t="s">
        <v>35</v>
      </c>
      <c r="B1" s="34"/>
      <c r="C1" s="34"/>
      <c r="D1" s="23"/>
      <c r="E1" s="33" t="s">
        <v>34</v>
      </c>
      <c r="F1" s="33"/>
      <c r="G1" s="33"/>
      <c r="H1" s="33"/>
      <c r="I1" s="33"/>
      <c r="J1" s="33"/>
      <c r="K1" s="24"/>
      <c r="L1" s="22"/>
      <c r="M1" s="22"/>
      <c r="N1" s="22"/>
      <c r="O1" s="22"/>
    </row>
    <row r="2" spans="1:16" s="19" customFormat="1" ht="21.75" customHeight="1" x14ac:dyDescent="0.25">
      <c r="A2" s="30" t="s">
        <v>9</v>
      </c>
      <c r="B2" s="37" t="s">
        <v>0</v>
      </c>
      <c r="C2" s="37"/>
      <c r="D2" s="37"/>
      <c r="E2" s="37" t="s">
        <v>1</v>
      </c>
      <c r="F2" s="37"/>
      <c r="G2" s="37"/>
      <c r="H2" s="37" t="s">
        <v>2</v>
      </c>
      <c r="I2" s="37"/>
      <c r="J2" s="37"/>
      <c r="K2" s="37" t="s">
        <v>3</v>
      </c>
      <c r="L2" s="37"/>
      <c r="M2" s="37"/>
      <c r="N2" s="21"/>
      <c r="O2" s="20"/>
    </row>
    <row r="3" spans="1:16" s="17" customFormat="1" ht="61.5" customHeight="1" x14ac:dyDescent="0.25">
      <c r="A3" s="31"/>
      <c r="B3" s="16" t="s">
        <v>13</v>
      </c>
      <c r="C3" s="16" t="s">
        <v>4</v>
      </c>
      <c r="D3" s="16" t="s">
        <v>10</v>
      </c>
      <c r="E3" s="16" t="s">
        <v>13</v>
      </c>
      <c r="F3" s="16" t="s">
        <v>4</v>
      </c>
      <c r="G3" s="16" t="s">
        <v>5</v>
      </c>
      <c r="H3" s="16" t="s">
        <v>13</v>
      </c>
      <c r="I3" s="16" t="s">
        <v>4</v>
      </c>
      <c r="J3" s="16" t="s">
        <v>5</v>
      </c>
      <c r="K3" s="16" t="s">
        <v>13</v>
      </c>
      <c r="L3" s="16" t="s">
        <v>4</v>
      </c>
      <c r="M3" s="16" t="s">
        <v>5</v>
      </c>
      <c r="N3" s="35" t="s">
        <v>88</v>
      </c>
      <c r="O3" s="35" t="s">
        <v>87</v>
      </c>
      <c r="P3" s="17">
        <f>34*5</f>
        <v>170</v>
      </c>
    </row>
    <row r="4" spans="1:16" s="17" customFormat="1" ht="75.75" customHeight="1" x14ac:dyDescent="0.25">
      <c r="A4" s="32"/>
      <c r="B4" s="16" t="s">
        <v>11</v>
      </c>
      <c r="C4" s="16" t="s">
        <v>11</v>
      </c>
      <c r="D4" s="16" t="s">
        <v>12</v>
      </c>
      <c r="E4" s="16" t="s">
        <v>11</v>
      </c>
      <c r="F4" s="16" t="s">
        <v>11</v>
      </c>
      <c r="G4" s="16" t="s">
        <v>12</v>
      </c>
      <c r="H4" s="16" t="s">
        <v>11</v>
      </c>
      <c r="I4" s="16" t="s">
        <v>11</v>
      </c>
      <c r="J4" s="16" t="s">
        <v>12</v>
      </c>
      <c r="K4" s="16" t="s">
        <v>11</v>
      </c>
      <c r="L4" s="16" t="s">
        <v>11</v>
      </c>
      <c r="M4" s="16" t="s">
        <v>12</v>
      </c>
      <c r="N4" s="36"/>
      <c r="O4" s="36"/>
    </row>
    <row r="5" spans="1:16" x14ac:dyDescent="0.25">
      <c r="A5" s="12" t="s">
        <v>7</v>
      </c>
      <c r="B5" s="9"/>
      <c r="C5" s="9"/>
      <c r="D5" s="14"/>
      <c r="E5" s="9"/>
      <c r="F5" s="9"/>
      <c r="G5" s="14"/>
      <c r="H5" s="9"/>
      <c r="I5" s="9"/>
      <c r="J5" s="14"/>
      <c r="K5" s="9"/>
      <c r="L5" s="9"/>
      <c r="M5" s="14"/>
      <c r="N5" s="14"/>
      <c r="O5" s="14"/>
    </row>
    <row r="6" spans="1:16" ht="75" x14ac:dyDescent="0.25">
      <c r="A6" s="25" t="s">
        <v>14</v>
      </c>
      <c r="C6" s="5" t="s">
        <v>37</v>
      </c>
      <c r="D6" s="13">
        <v>1</v>
      </c>
      <c r="E6" s="2"/>
      <c r="F6" s="5" t="s">
        <v>39</v>
      </c>
      <c r="G6" s="13">
        <v>1</v>
      </c>
      <c r="H6" s="2"/>
      <c r="I6" s="2"/>
      <c r="J6" s="13"/>
      <c r="K6" s="2"/>
      <c r="L6" s="5" t="s">
        <v>40</v>
      </c>
      <c r="M6" s="13">
        <v>1</v>
      </c>
      <c r="N6" s="13">
        <v>3</v>
      </c>
      <c r="O6" s="13">
        <f>3/80*100</f>
        <v>3.75</v>
      </c>
      <c r="P6" s="1">
        <v>80</v>
      </c>
    </row>
    <row r="7" spans="1:16" ht="75" x14ac:dyDescent="0.25">
      <c r="A7" s="25" t="s">
        <v>15</v>
      </c>
      <c r="B7" s="2"/>
      <c r="C7" s="5" t="s">
        <v>38</v>
      </c>
      <c r="D7" s="13">
        <v>1</v>
      </c>
      <c r="E7" s="2"/>
      <c r="F7" s="2"/>
      <c r="G7" s="13"/>
      <c r="H7" s="2"/>
      <c r="I7" s="2"/>
      <c r="J7" s="13"/>
      <c r="K7" s="2"/>
      <c r="L7" s="5" t="s">
        <v>42</v>
      </c>
      <c r="M7" s="13">
        <v>1</v>
      </c>
      <c r="N7" s="13">
        <v>2</v>
      </c>
      <c r="O7" s="29">
        <f>N7/P7*100</f>
        <v>3.125</v>
      </c>
      <c r="P7" s="1">
        <f>16*4</f>
        <v>64</v>
      </c>
    </row>
    <row r="8" spans="1:16" ht="75" x14ac:dyDescent="0.25">
      <c r="A8" s="25" t="s">
        <v>18</v>
      </c>
      <c r="B8" s="2"/>
      <c r="C8" s="3"/>
      <c r="D8" s="13"/>
      <c r="E8" s="2"/>
      <c r="F8" s="2"/>
      <c r="G8" s="13"/>
      <c r="H8" s="2"/>
      <c r="I8" s="2"/>
      <c r="J8" s="13"/>
      <c r="K8" s="2"/>
      <c r="L8" s="5" t="s">
        <v>77</v>
      </c>
      <c r="M8" s="13">
        <v>1</v>
      </c>
      <c r="N8" s="13">
        <v>1</v>
      </c>
      <c r="O8" s="29">
        <f t="shared" ref="O8:O14" si="0">N8/P8*100</f>
        <v>3.125</v>
      </c>
      <c r="P8" s="1">
        <f>16*2</f>
        <v>32</v>
      </c>
    </row>
    <row r="9" spans="1:16" ht="75" x14ac:dyDescent="0.25">
      <c r="A9" s="25" t="s">
        <v>19</v>
      </c>
      <c r="B9" s="2"/>
      <c r="C9" s="5" t="s">
        <v>36</v>
      </c>
      <c r="D9" s="13">
        <v>1</v>
      </c>
      <c r="E9" s="2"/>
      <c r="F9" s="5" t="s">
        <v>49</v>
      </c>
      <c r="G9" s="13">
        <v>1</v>
      </c>
      <c r="H9" s="2"/>
      <c r="I9" s="2"/>
      <c r="J9" s="13"/>
      <c r="K9" s="2"/>
      <c r="L9" s="5" t="s">
        <v>41</v>
      </c>
      <c r="M9" s="13">
        <v>1</v>
      </c>
      <c r="N9" s="13">
        <v>3</v>
      </c>
      <c r="O9" s="29">
        <f t="shared" si="0"/>
        <v>4.6875</v>
      </c>
      <c r="P9" s="1">
        <v>64</v>
      </c>
    </row>
    <row r="10" spans="1:16" ht="75" x14ac:dyDescent="0.25">
      <c r="A10" s="25" t="s">
        <v>20</v>
      </c>
      <c r="B10" s="2"/>
      <c r="C10" s="3"/>
      <c r="D10" s="13"/>
      <c r="E10" s="2"/>
      <c r="F10" s="2"/>
      <c r="G10" s="13"/>
      <c r="H10" s="2"/>
      <c r="I10" s="5" t="s">
        <v>78</v>
      </c>
      <c r="J10" s="13">
        <v>1</v>
      </c>
      <c r="K10" s="2"/>
      <c r="L10" s="5"/>
      <c r="M10" s="13"/>
      <c r="N10" s="13">
        <f t="shared" ref="N10:N36" si="1">D10+G10+J10+M10</f>
        <v>1</v>
      </c>
      <c r="O10" s="29">
        <f t="shared" si="0"/>
        <v>3.125</v>
      </c>
      <c r="P10" s="1">
        <v>32</v>
      </c>
    </row>
    <row r="11" spans="1:16" ht="75" x14ac:dyDescent="0.25">
      <c r="A11" s="25" t="s">
        <v>22</v>
      </c>
      <c r="B11" s="2"/>
      <c r="C11" s="3"/>
      <c r="D11" s="13"/>
      <c r="E11" s="2"/>
      <c r="F11" s="2"/>
      <c r="G11" s="13"/>
      <c r="H11" s="2"/>
      <c r="I11" s="5" t="s">
        <v>79</v>
      </c>
      <c r="J11" s="13">
        <v>1</v>
      </c>
      <c r="K11" s="2"/>
      <c r="L11" s="4"/>
      <c r="M11" s="13"/>
      <c r="N11" s="13">
        <f t="shared" si="1"/>
        <v>1</v>
      </c>
      <c r="O11" s="29">
        <f t="shared" si="0"/>
        <v>6.25</v>
      </c>
      <c r="P11" s="1">
        <v>16</v>
      </c>
    </row>
    <row r="12" spans="1:16" ht="75" x14ac:dyDescent="0.25">
      <c r="A12" s="25" t="s">
        <v>23</v>
      </c>
      <c r="B12" s="2"/>
      <c r="C12" s="3"/>
      <c r="D12" s="13"/>
      <c r="E12" s="2"/>
      <c r="F12" s="2"/>
      <c r="G12" s="13"/>
      <c r="H12" s="2"/>
      <c r="I12" s="5" t="s">
        <v>80</v>
      </c>
      <c r="J12" s="13">
        <v>1</v>
      </c>
      <c r="K12" s="2"/>
      <c r="L12" s="4"/>
      <c r="M12" s="13"/>
      <c r="N12" s="13">
        <f t="shared" si="1"/>
        <v>1</v>
      </c>
      <c r="O12" s="29">
        <f t="shared" si="0"/>
        <v>6.25</v>
      </c>
      <c r="P12" s="1">
        <v>16</v>
      </c>
    </row>
    <row r="13" spans="1:16" ht="75" x14ac:dyDescent="0.25">
      <c r="A13" s="25" t="s">
        <v>24</v>
      </c>
      <c r="B13" s="2"/>
      <c r="C13" s="3"/>
      <c r="D13" s="13"/>
      <c r="E13" s="2"/>
      <c r="F13" s="2"/>
      <c r="G13" s="13"/>
      <c r="H13" s="2"/>
      <c r="I13" s="5" t="s">
        <v>81</v>
      </c>
      <c r="J13" s="13">
        <v>1</v>
      </c>
      <c r="K13" s="2"/>
      <c r="L13" s="4"/>
      <c r="M13" s="13"/>
      <c r="N13" s="13">
        <f t="shared" si="1"/>
        <v>1</v>
      </c>
      <c r="O13" s="29">
        <f t="shared" si="0"/>
        <v>6.25</v>
      </c>
      <c r="P13" s="1">
        <v>16</v>
      </c>
    </row>
    <row r="14" spans="1:16" ht="75" x14ac:dyDescent="0.25">
      <c r="A14" s="25" t="s">
        <v>25</v>
      </c>
      <c r="B14" s="2"/>
      <c r="C14" s="3"/>
      <c r="D14" s="13"/>
      <c r="E14" s="2"/>
      <c r="F14" s="2"/>
      <c r="G14" s="13"/>
      <c r="H14" s="2"/>
      <c r="I14" s="2"/>
      <c r="J14" s="13"/>
      <c r="K14" s="2"/>
      <c r="L14" s="5" t="s">
        <v>82</v>
      </c>
      <c r="M14" s="13">
        <v>1</v>
      </c>
      <c r="N14" s="13">
        <f t="shared" si="1"/>
        <v>1</v>
      </c>
      <c r="O14" s="29">
        <f t="shared" si="0"/>
        <v>2.083333333333333</v>
      </c>
      <c r="P14" s="1">
        <v>48</v>
      </c>
    </row>
    <row r="15" spans="1:16" x14ac:dyDescent="0.25">
      <c r="A15" s="12" t="s">
        <v>6</v>
      </c>
      <c r="B15" s="9"/>
      <c r="C15" s="10"/>
      <c r="D15" s="14"/>
      <c r="E15" s="9"/>
      <c r="F15" s="9"/>
      <c r="G15" s="14"/>
      <c r="H15" s="9"/>
      <c r="I15" s="9"/>
      <c r="J15" s="14"/>
      <c r="K15" s="9"/>
      <c r="L15" s="11"/>
      <c r="M15" s="14"/>
      <c r="N15" s="14"/>
      <c r="O15" s="14"/>
    </row>
    <row r="16" spans="1:16" ht="75" x14ac:dyDescent="0.25">
      <c r="A16" s="25" t="s">
        <v>14</v>
      </c>
      <c r="B16" s="2"/>
      <c r="C16" s="5" t="s">
        <v>43</v>
      </c>
      <c r="D16" s="13">
        <v>1</v>
      </c>
      <c r="E16" s="2"/>
      <c r="F16" s="5" t="s">
        <v>47</v>
      </c>
      <c r="G16" s="13">
        <v>1</v>
      </c>
      <c r="H16" s="2"/>
      <c r="I16" s="2"/>
      <c r="J16" s="13"/>
      <c r="K16" s="2"/>
      <c r="L16" s="5" t="s">
        <v>52</v>
      </c>
      <c r="M16" s="13">
        <v>1</v>
      </c>
      <c r="N16" s="13">
        <v>3</v>
      </c>
      <c r="O16" s="13">
        <f>3/80*100</f>
        <v>3.75</v>
      </c>
      <c r="P16" s="1">
        <v>80</v>
      </c>
    </row>
    <row r="17" spans="1:16" ht="75" x14ac:dyDescent="0.25">
      <c r="A17" s="25" t="s">
        <v>15</v>
      </c>
      <c r="B17" s="2"/>
      <c r="C17" s="5" t="s">
        <v>45</v>
      </c>
      <c r="D17" s="13">
        <v>1</v>
      </c>
      <c r="E17" s="2"/>
      <c r="F17" s="2"/>
      <c r="G17" s="13"/>
      <c r="H17" s="2"/>
      <c r="I17" s="2"/>
      <c r="J17" s="13"/>
      <c r="K17" s="2"/>
      <c r="L17" s="5" t="s">
        <v>54</v>
      </c>
      <c r="M17" s="13">
        <v>1</v>
      </c>
      <c r="N17" s="13">
        <v>2</v>
      </c>
      <c r="O17" s="29">
        <f>N17/P17*100</f>
        <v>3.125</v>
      </c>
      <c r="P17" s="1">
        <v>64</v>
      </c>
    </row>
    <row r="18" spans="1:16" ht="81.599999999999994" customHeight="1" x14ac:dyDescent="0.25">
      <c r="A18" s="25" t="s">
        <v>18</v>
      </c>
      <c r="B18" s="2"/>
      <c r="C18" s="3"/>
      <c r="D18" s="13"/>
      <c r="E18" s="2"/>
      <c r="F18" s="2"/>
      <c r="G18" s="13"/>
      <c r="H18" s="2"/>
      <c r="I18" s="2"/>
      <c r="J18" s="13"/>
      <c r="K18" s="2"/>
      <c r="L18" s="5" t="s">
        <v>89</v>
      </c>
      <c r="M18" s="13">
        <v>1</v>
      </c>
      <c r="N18" s="13">
        <v>1</v>
      </c>
      <c r="O18" s="29">
        <f t="shared" ref="O18:O25" si="2">N18/P18*100</f>
        <v>3.125</v>
      </c>
      <c r="P18" s="1">
        <v>32</v>
      </c>
    </row>
    <row r="19" spans="1:16" ht="75" customHeight="1" x14ac:dyDescent="0.25">
      <c r="A19" s="25" t="s">
        <v>19</v>
      </c>
      <c r="B19" s="2"/>
      <c r="C19" s="5" t="s">
        <v>28</v>
      </c>
      <c r="D19" s="13">
        <v>1</v>
      </c>
      <c r="E19" s="2"/>
      <c r="F19" s="5" t="s">
        <v>50</v>
      </c>
      <c r="G19" s="13">
        <v>1</v>
      </c>
      <c r="H19" s="2"/>
      <c r="I19" s="2"/>
      <c r="J19" s="13"/>
      <c r="K19" s="2"/>
      <c r="L19" s="5" t="s">
        <v>56</v>
      </c>
      <c r="M19" s="13"/>
      <c r="N19" s="13">
        <v>3</v>
      </c>
      <c r="O19" s="29">
        <f t="shared" si="2"/>
        <v>4.6875</v>
      </c>
      <c r="P19" s="1">
        <v>64</v>
      </c>
    </row>
    <row r="20" spans="1:16" ht="75.95" customHeight="1" x14ac:dyDescent="0.25">
      <c r="A20" s="25" t="s">
        <v>20</v>
      </c>
      <c r="B20" s="2"/>
      <c r="C20" s="3"/>
      <c r="D20" s="13"/>
      <c r="E20" s="2"/>
      <c r="F20" s="2"/>
      <c r="G20" s="13"/>
      <c r="H20" s="2"/>
      <c r="I20" s="5" t="s">
        <v>83</v>
      </c>
      <c r="J20" s="13">
        <v>1</v>
      </c>
      <c r="K20" s="2"/>
      <c r="L20" s="4"/>
      <c r="M20" s="13"/>
      <c r="N20" s="13">
        <v>1</v>
      </c>
      <c r="O20" s="29">
        <f t="shared" si="2"/>
        <v>3.125</v>
      </c>
      <c r="P20" s="1">
        <v>32</v>
      </c>
    </row>
    <row r="21" spans="1:16" ht="77.099999999999994" customHeight="1" x14ac:dyDescent="0.25">
      <c r="A21" s="25" t="s">
        <v>22</v>
      </c>
      <c r="B21" s="2"/>
      <c r="C21" s="3"/>
      <c r="D21" s="13"/>
      <c r="E21" s="2"/>
      <c r="F21" s="2"/>
      <c r="G21" s="13"/>
      <c r="H21" s="2"/>
      <c r="I21" s="28" t="s">
        <v>84</v>
      </c>
      <c r="J21" s="13">
        <v>1</v>
      </c>
      <c r="K21" s="2"/>
      <c r="L21" s="4"/>
      <c r="M21" s="13"/>
      <c r="N21" s="13">
        <v>1</v>
      </c>
      <c r="O21" s="29">
        <f t="shared" si="2"/>
        <v>6.25</v>
      </c>
      <c r="P21" s="1">
        <v>16</v>
      </c>
    </row>
    <row r="22" spans="1:16" ht="75.599999999999994" customHeight="1" x14ac:dyDescent="0.25">
      <c r="A22" s="25" t="s">
        <v>23</v>
      </c>
      <c r="B22" s="2"/>
      <c r="C22" s="3"/>
      <c r="D22" s="13"/>
      <c r="E22" s="2"/>
      <c r="F22" s="2"/>
      <c r="G22" s="13"/>
      <c r="H22" s="2"/>
      <c r="I22" s="28" t="s">
        <v>85</v>
      </c>
      <c r="J22" s="13">
        <v>1</v>
      </c>
      <c r="K22" s="2"/>
      <c r="L22" s="4"/>
      <c r="M22" s="13"/>
      <c r="N22" s="13">
        <v>1</v>
      </c>
      <c r="O22" s="29">
        <f t="shared" si="2"/>
        <v>6.25</v>
      </c>
      <c r="P22" s="1">
        <v>16</v>
      </c>
    </row>
    <row r="23" spans="1:16" ht="78.599999999999994" customHeight="1" x14ac:dyDescent="0.25">
      <c r="A23" s="25" t="s">
        <v>24</v>
      </c>
      <c r="B23" s="2"/>
      <c r="C23" s="3"/>
      <c r="D23" s="13"/>
      <c r="E23" s="2"/>
      <c r="F23" s="2"/>
      <c r="G23" s="13"/>
      <c r="H23" s="2"/>
      <c r="I23" s="28" t="s">
        <v>86</v>
      </c>
      <c r="J23" s="13">
        <v>1</v>
      </c>
      <c r="K23" s="2"/>
      <c r="L23" s="4"/>
      <c r="M23" s="13"/>
      <c r="N23" s="13">
        <v>1</v>
      </c>
      <c r="O23" s="29">
        <f t="shared" si="2"/>
        <v>6.25</v>
      </c>
      <c r="P23" s="1">
        <v>16</v>
      </c>
    </row>
    <row r="24" spans="1:16" ht="72.95" customHeight="1" x14ac:dyDescent="0.25">
      <c r="A24" s="25" t="s">
        <v>25</v>
      </c>
      <c r="B24" s="2"/>
      <c r="C24" s="3"/>
      <c r="D24" s="13"/>
      <c r="E24" s="2"/>
      <c r="F24" s="2"/>
      <c r="G24" s="13"/>
      <c r="H24" s="2"/>
      <c r="I24" s="2"/>
      <c r="J24" s="13"/>
      <c r="K24" s="2"/>
      <c r="L24" s="5" t="s">
        <v>90</v>
      </c>
      <c r="M24" s="13">
        <v>1</v>
      </c>
      <c r="N24" s="13">
        <v>1</v>
      </c>
      <c r="O24" s="29">
        <f t="shared" si="2"/>
        <v>3.125</v>
      </c>
      <c r="P24" s="1">
        <v>32</v>
      </c>
    </row>
    <row r="25" spans="1:16" ht="81" customHeight="1" x14ac:dyDescent="0.25">
      <c r="A25" s="25" t="s">
        <v>26</v>
      </c>
      <c r="B25" s="2"/>
      <c r="C25" s="3"/>
      <c r="D25" s="13"/>
      <c r="E25" s="2"/>
      <c r="F25" s="2"/>
      <c r="G25" s="13"/>
      <c r="H25" s="2"/>
      <c r="I25" s="2"/>
      <c r="J25" s="13"/>
      <c r="K25" s="2"/>
      <c r="L25" s="5" t="s">
        <v>91</v>
      </c>
      <c r="M25" s="13">
        <v>1</v>
      </c>
      <c r="N25" s="13">
        <v>1</v>
      </c>
      <c r="O25" s="29">
        <f t="shared" si="2"/>
        <v>6.25</v>
      </c>
      <c r="P25" s="1">
        <v>16</v>
      </c>
    </row>
    <row r="26" spans="1:16" ht="14.25" customHeight="1" x14ac:dyDescent="0.25">
      <c r="A26" s="12" t="s">
        <v>8</v>
      </c>
      <c r="B26" s="9"/>
      <c r="C26" s="10"/>
      <c r="D26" s="14"/>
      <c r="E26" s="9"/>
      <c r="F26" s="9"/>
      <c r="G26" s="14"/>
      <c r="H26" s="9"/>
      <c r="I26" s="9"/>
      <c r="J26" s="14"/>
      <c r="K26" s="9"/>
      <c r="L26" s="11"/>
      <c r="M26" s="14"/>
      <c r="N26" s="14"/>
      <c r="O26" s="14"/>
    </row>
    <row r="27" spans="1:16" ht="75" x14ac:dyDescent="0.25">
      <c r="A27" s="25" t="s">
        <v>14</v>
      </c>
      <c r="B27" s="2"/>
      <c r="C27" s="5" t="s">
        <v>44</v>
      </c>
      <c r="D27" s="13">
        <v>1</v>
      </c>
      <c r="E27" s="2"/>
      <c r="F27" s="5" t="s">
        <v>48</v>
      </c>
      <c r="G27" s="13">
        <v>1</v>
      </c>
      <c r="H27" s="2"/>
      <c r="I27" s="2"/>
      <c r="J27" s="13"/>
      <c r="K27" s="2"/>
      <c r="L27" s="5" t="s">
        <v>53</v>
      </c>
      <c r="M27" s="13">
        <v>1</v>
      </c>
      <c r="N27" s="13">
        <v>3</v>
      </c>
      <c r="O27" s="13">
        <f>3/80*100</f>
        <v>3.75</v>
      </c>
      <c r="P27" s="1">
        <v>80</v>
      </c>
    </row>
    <row r="28" spans="1:16" ht="75" x14ac:dyDescent="0.25">
      <c r="A28" s="25" t="s">
        <v>15</v>
      </c>
      <c r="B28" s="2"/>
      <c r="C28" s="5" t="s">
        <v>46</v>
      </c>
      <c r="D28" s="13">
        <v>1</v>
      </c>
      <c r="E28" s="2"/>
      <c r="F28" s="2"/>
      <c r="G28" s="13"/>
      <c r="H28" s="2"/>
      <c r="I28" s="2"/>
      <c r="J28" s="13"/>
      <c r="K28" s="2"/>
      <c r="L28" s="5" t="s">
        <v>55</v>
      </c>
      <c r="M28" s="13">
        <v>1</v>
      </c>
      <c r="N28" s="13">
        <v>2</v>
      </c>
      <c r="O28" s="29">
        <f>N28/P28*100</f>
        <v>3.125</v>
      </c>
      <c r="P28" s="1">
        <v>64</v>
      </c>
    </row>
    <row r="29" spans="1:16" ht="75" x14ac:dyDescent="0.25">
      <c r="A29" s="25" t="s">
        <v>18</v>
      </c>
      <c r="B29" s="2"/>
      <c r="C29" s="3"/>
      <c r="D29" s="13"/>
      <c r="E29" s="2"/>
      <c r="F29" s="2"/>
      <c r="G29" s="13"/>
      <c r="H29" s="2"/>
      <c r="I29" s="2"/>
      <c r="J29" s="13"/>
      <c r="K29" s="2"/>
      <c r="L29" s="5" t="s">
        <v>92</v>
      </c>
      <c r="M29" s="13">
        <v>1</v>
      </c>
      <c r="N29" s="13">
        <f t="shared" si="1"/>
        <v>1</v>
      </c>
      <c r="O29" s="29">
        <f t="shared" ref="O29:O36" si="3">N29/P29*100</f>
        <v>3.125</v>
      </c>
      <c r="P29" s="1">
        <v>32</v>
      </c>
    </row>
    <row r="30" spans="1:16" ht="75" x14ac:dyDescent="0.25">
      <c r="A30" s="25" t="s">
        <v>19</v>
      </c>
      <c r="B30" s="2"/>
      <c r="C30" s="5" t="s">
        <v>27</v>
      </c>
      <c r="D30" s="13">
        <v>1</v>
      </c>
      <c r="E30" s="2"/>
      <c r="F30" s="5" t="s">
        <v>51</v>
      </c>
      <c r="G30" s="13">
        <v>1</v>
      </c>
      <c r="H30" s="2"/>
      <c r="I30" s="2"/>
      <c r="J30" s="13"/>
      <c r="K30" s="2"/>
      <c r="L30" s="5" t="s">
        <v>57</v>
      </c>
      <c r="M30" s="13">
        <v>1</v>
      </c>
      <c r="N30" s="13">
        <v>3</v>
      </c>
      <c r="O30" s="29">
        <f t="shared" si="3"/>
        <v>4.6875</v>
      </c>
      <c r="P30" s="1">
        <v>64</v>
      </c>
    </row>
    <row r="31" spans="1:16" ht="75" x14ac:dyDescent="0.25">
      <c r="A31" s="25" t="s">
        <v>20</v>
      </c>
      <c r="B31" s="2"/>
      <c r="C31" s="3"/>
      <c r="D31" s="13"/>
      <c r="E31" s="2"/>
      <c r="F31" s="2"/>
      <c r="G31" s="13"/>
      <c r="H31" s="2"/>
      <c r="I31" s="5" t="s">
        <v>98</v>
      </c>
      <c r="J31" s="13">
        <v>1</v>
      </c>
      <c r="K31" s="2"/>
      <c r="L31" s="4"/>
      <c r="M31" s="13"/>
      <c r="N31" s="13">
        <f t="shared" si="1"/>
        <v>1</v>
      </c>
      <c r="O31" s="29">
        <f t="shared" si="3"/>
        <v>3.125</v>
      </c>
      <c r="P31" s="1">
        <v>32</v>
      </c>
    </row>
    <row r="32" spans="1:16" ht="75" x14ac:dyDescent="0.25">
      <c r="A32" s="25" t="s">
        <v>21</v>
      </c>
      <c r="B32" s="2"/>
      <c r="C32" s="3"/>
      <c r="D32" s="13"/>
      <c r="E32" s="2"/>
      <c r="F32" s="2"/>
      <c r="G32" s="13"/>
      <c r="H32" s="2"/>
      <c r="I32" s="28" t="s">
        <v>97</v>
      </c>
      <c r="J32" s="13">
        <v>1</v>
      </c>
      <c r="K32" s="2"/>
      <c r="L32" s="4"/>
      <c r="M32" s="13"/>
      <c r="N32" s="13">
        <f t="shared" si="1"/>
        <v>1</v>
      </c>
      <c r="O32" s="29">
        <f t="shared" si="3"/>
        <v>6.25</v>
      </c>
      <c r="P32" s="1">
        <v>16</v>
      </c>
    </row>
    <row r="33" spans="1:16" ht="75" x14ac:dyDescent="0.25">
      <c r="A33" s="25" t="s">
        <v>22</v>
      </c>
      <c r="B33" s="2"/>
      <c r="C33" s="3"/>
      <c r="D33" s="13"/>
      <c r="E33" s="2"/>
      <c r="F33" s="2"/>
      <c r="G33" s="13"/>
      <c r="H33" s="2"/>
      <c r="I33" s="28" t="s">
        <v>96</v>
      </c>
      <c r="J33" s="13">
        <v>1</v>
      </c>
      <c r="K33" s="2"/>
      <c r="L33" s="4"/>
      <c r="M33" s="13"/>
      <c r="N33" s="13">
        <f t="shared" si="1"/>
        <v>1</v>
      </c>
      <c r="O33" s="29">
        <f t="shared" si="3"/>
        <v>6.25</v>
      </c>
      <c r="P33" s="1">
        <v>16</v>
      </c>
    </row>
    <row r="34" spans="1:16" ht="75" x14ac:dyDescent="0.25">
      <c r="A34" s="25" t="s">
        <v>23</v>
      </c>
      <c r="B34" s="2"/>
      <c r="C34" s="3"/>
      <c r="D34" s="13"/>
      <c r="E34" s="2"/>
      <c r="F34" s="2"/>
      <c r="G34" s="13"/>
      <c r="H34" s="2"/>
      <c r="I34" s="28" t="s">
        <v>95</v>
      </c>
      <c r="J34" s="13">
        <v>1</v>
      </c>
      <c r="K34" s="2"/>
      <c r="L34" s="4"/>
      <c r="M34" s="13"/>
      <c r="N34" s="13">
        <f t="shared" si="1"/>
        <v>1</v>
      </c>
      <c r="O34" s="29">
        <f t="shared" si="3"/>
        <v>6.25</v>
      </c>
      <c r="P34" s="1">
        <v>16</v>
      </c>
    </row>
    <row r="35" spans="1:16" ht="75" x14ac:dyDescent="0.25">
      <c r="A35" s="25" t="s">
        <v>24</v>
      </c>
      <c r="B35" s="2"/>
      <c r="C35" s="3"/>
      <c r="D35" s="13"/>
      <c r="E35" s="2"/>
      <c r="F35" s="2"/>
      <c r="G35" s="13"/>
      <c r="H35" s="2"/>
      <c r="I35" s="28" t="s">
        <v>94</v>
      </c>
      <c r="J35" s="13">
        <v>1</v>
      </c>
      <c r="K35" s="2"/>
      <c r="L35" s="4"/>
      <c r="M35" s="13"/>
      <c r="N35" s="13">
        <f t="shared" si="1"/>
        <v>1</v>
      </c>
      <c r="O35" s="29">
        <f t="shared" si="3"/>
        <v>6.25</v>
      </c>
      <c r="P35" s="1">
        <v>16</v>
      </c>
    </row>
    <row r="36" spans="1:16" ht="75" x14ac:dyDescent="0.25">
      <c r="A36" s="25" t="s">
        <v>25</v>
      </c>
      <c r="B36" s="2"/>
      <c r="C36" s="3"/>
      <c r="D36" s="13"/>
      <c r="E36" s="2"/>
      <c r="F36" s="2"/>
      <c r="G36" s="13"/>
      <c r="H36" s="2"/>
      <c r="I36" s="2"/>
      <c r="J36" s="13"/>
      <c r="K36" s="2"/>
      <c r="L36" s="5" t="s">
        <v>93</v>
      </c>
      <c r="M36" s="13">
        <v>1</v>
      </c>
      <c r="N36" s="13">
        <f t="shared" si="1"/>
        <v>1</v>
      </c>
      <c r="O36" s="29">
        <f t="shared" si="3"/>
        <v>3.125</v>
      </c>
      <c r="P36" s="1">
        <v>32</v>
      </c>
    </row>
  </sheetData>
  <mergeCells count="9">
    <mergeCell ref="A2:A4"/>
    <mergeCell ref="E1:J1"/>
    <mergeCell ref="A1:C1"/>
    <mergeCell ref="O3:O4"/>
    <mergeCell ref="N3:N4"/>
    <mergeCell ref="B2:D2"/>
    <mergeCell ref="E2:G2"/>
    <mergeCell ref="H2:J2"/>
    <mergeCell ref="K2:M2"/>
  </mergeCells>
  <pageMargins left="0.19" right="0.19" top="0.19" bottom="0.19" header="0.19" footer="0.19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workbookViewId="0">
      <selection activeCell="N23" sqref="N23"/>
    </sheetView>
  </sheetViews>
  <sheetFormatPr defaultColWidth="9.140625" defaultRowHeight="15" x14ac:dyDescent="0.25"/>
  <cols>
    <col min="1" max="1" width="21.42578125" style="7" customWidth="1"/>
    <col min="2" max="2" width="14.42578125" style="6" customWidth="1"/>
    <col min="3" max="3" width="15" style="8" customWidth="1"/>
    <col min="4" max="4" width="7.5703125" style="15" customWidth="1"/>
    <col min="5" max="5" width="14.7109375" style="6" customWidth="1"/>
    <col min="6" max="6" width="14.28515625" style="6" customWidth="1"/>
    <col min="7" max="7" width="7.42578125" style="15" customWidth="1"/>
    <col min="8" max="8" width="14.5703125" style="6" customWidth="1"/>
    <col min="9" max="9" width="14.28515625" style="6" customWidth="1"/>
    <col min="10" max="10" width="7.42578125" style="15" customWidth="1"/>
    <col min="11" max="11" width="14.28515625" style="6" customWidth="1"/>
    <col min="12" max="12" width="14.7109375" style="6" customWidth="1"/>
    <col min="13" max="13" width="7" style="15" customWidth="1"/>
    <col min="14" max="14" width="14.28515625" style="6" customWidth="1"/>
    <col min="15" max="15" width="14.7109375" style="6" customWidth="1"/>
    <col min="16" max="16" width="7" style="15" customWidth="1"/>
    <col min="17" max="17" width="12" style="15" customWidth="1"/>
    <col min="18" max="18" width="12.42578125" style="15" customWidth="1"/>
    <col min="19" max="19" width="0" style="1" hidden="1" customWidth="1"/>
    <col min="20" max="16384" width="9.140625" style="1"/>
  </cols>
  <sheetData>
    <row r="1" spans="1:19" s="18" customFormat="1" ht="96.75" customHeight="1" x14ac:dyDescent="0.25">
      <c r="A1" s="34" t="s">
        <v>35</v>
      </c>
      <c r="B1" s="34"/>
      <c r="C1" s="34"/>
      <c r="D1" s="27"/>
      <c r="E1" s="33" t="s">
        <v>58</v>
      </c>
      <c r="F1" s="33"/>
      <c r="G1" s="33"/>
      <c r="H1" s="33"/>
      <c r="I1" s="33"/>
      <c r="J1" s="33"/>
      <c r="K1" s="24"/>
      <c r="L1" s="22"/>
      <c r="M1" s="22"/>
      <c r="N1" s="24"/>
      <c r="O1" s="22"/>
      <c r="P1" s="22"/>
      <c r="Q1" s="22"/>
      <c r="R1" s="22"/>
    </row>
    <row r="2" spans="1:19" s="19" customFormat="1" ht="21.75" customHeight="1" x14ac:dyDescent="0.25">
      <c r="A2" s="30" t="s">
        <v>9</v>
      </c>
      <c r="B2" s="37" t="s">
        <v>29</v>
      </c>
      <c r="C2" s="37"/>
      <c r="D2" s="37"/>
      <c r="E2" s="37" t="s">
        <v>30</v>
      </c>
      <c r="F2" s="37"/>
      <c r="G2" s="37"/>
      <c r="H2" s="37" t="s">
        <v>31</v>
      </c>
      <c r="I2" s="37"/>
      <c r="J2" s="37"/>
      <c r="K2" s="37" t="s">
        <v>32</v>
      </c>
      <c r="L2" s="37"/>
      <c r="M2" s="37"/>
      <c r="N2" s="37" t="s">
        <v>33</v>
      </c>
      <c r="O2" s="37"/>
      <c r="P2" s="37"/>
      <c r="Q2" s="26"/>
      <c r="R2" s="26"/>
    </row>
    <row r="3" spans="1:19" s="17" customFormat="1" ht="39" customHeight="1" x14ac:dyDescent="0.25">
      <c r="A3" s="31"/>
      <c r="B3" s="16" t="s">
        <v>13</v>
      </c>
      <c r="C3" s="16" t="s">
        <v>4</v>
      </c>
      <c r="D3" s="16" t="s">
        <v>10</v>
      </c>
      <c r="E3" s="16" t="s">
        <v>13</v>
      </c>
      <c r="F3" s="16" t="s">
        <v>4</v>
      </c>
      <c r="G3" s="16" t="s">
        <v>5</v>
      </c>
      <c r="H3" s="16" t="s">
        <v>13</v>
      </c>
      <c r="I3" s="16" t="s">
        <v>4</v>
      </c>
      <c r="J3" s="16" t="s">
        <v>5</v>
      </c>
      <c r="K3" s="16" t="s">
        <v>13</v>
      </c>
      <c r="L3" s="16" t="s">
        <v>4</v>
      </c>
      <c r="M3" s="16" t="s">
        <v>5</v>
      </c>
      <c r="N3" s="16" t="s">
        <v>13</v>
      </c>
      <c r="O3" s="16" t="s">
        <v>4</v>
      </c>
      <c r="P3" s="16" t="s">
        <v>5</v>
      </c>
      <c r="Q3" s="35" t="s">
        <v>99</v>
      </c>
      <c r="R3" s="35" t="s">
        <v>100</v>
      </c>
    </row>
    <row r="4" spans="1:19" s="17" customFormat="1" ht="75.75" customHeight="1" x14ac:dyDescent="0.25">
      <c r="A4" s="32"/>
      <c r="B4" s="16" t="s">
        <v>11</v>
      </c>
      <c r="C4" s="16" t="s">
        <v>11</v>
      </c>
      <c r="D4" s="16" t="s">
        <v>12</v>
      </c>
      <c r="E4" s="16" t="s">
        <v>11</v>
      </c>
      <c r="F4" s="16" t="s">
        <v>11</v>
      </c>
      <c r="G4" s="16" t="s">
        <v>12</v>
      </c>
      <c r="H4" s="16" t="s">
        <v>11</v>
      </c>
      <c r="I4" s="16" t="s">
        <v>11</v>
      </c>
      <c r="J4" s="16" t="s">
        <v>12</v>
      </c>
      <c r="K4" s="16" t="s">
        <v>11</v>
      </c>
      <c r="L4" s="16" t="s">
        <v>11</v>
      </c>
      <c r="M4" s="16" t="s">
        <v>12</v>
      </c>
      <c r="N4" s="16" t="s">
        <v>11</v>
      </c>
      <c r="O4" s="16" t="s">
        <v>11</v>
      </c>
      <c r="P4" s="16" t="s">
        <v>12</v>
      </c>
      <c r="Q4" s="36"/>
      <c r="R4" s="36"/>
    </row>
    <row r="5" spans="1:19" x14ac:dyDescent="0.25">
      <c r="A5" s="12" t="s">
        <v>7</v>
      </c>
      <c r="B5" s="9"/>
      <c r="C5" s="9"/>
      <c r="D5" s="14"/>
      <c r="E5" s="9"/>
      <c r="F5" s="9"/>
      <c r="G5" s="14"/>
      <c r="H5" s="9"/>
      <c r="I5" s="9"/>
      <c r="J5" s="14"/>
      <c r="K5" s="9"/>
      <c r="L5" s="9"/>
      <c r="M5" s="14"/>
      <c r="N5" s="9"/>
      <c r="O5" s="9"/>
      <c r="P5" s="14"/>
      <c r="Q5" s="14"/>
      <c r="R5" s="14"/>
    </row>
    <row r="6" spans="1:19" ht="75" x14ac:dyDescent="0.25">
      <c r="A6" s="25" t="s">
        <v>14</v>
      </c>
      <c r="C6" s="5"/>
      <c r="D6" s="13"/>
      <c r="E6" s="2"/>
      <c r="F6" s="5"/>
      <c r="G6" s="13"/>
      <c r="H6" s="2"/>
      <c r="I6" s="5" t="s">
        <v>60</v>
      </c>
      <c r="J6" s="13">
        <v>1</v>
      </c>
      <c r="K6" s="2"/>
      <c r="L6" s="5"/>
      <c r="M6" s="13"/>
      <c r="N6" s="2"/>
      <c r="O6" s="5" t="s">
        <v>62</v>
      </c>
      <c r="P6" s="13">
        <v>1</v>
      </c>
      <c r="Q6" s="13">
        <v>2</v>
      </c>
      <c r="R6" s="29">
        <f>Q6/S6*100</f>
        <v>2.2222222222222223</v>
      </c>
      <c r="S6" s="1">
        <v>90</v>
      </c>
    </row>
    <row r="7" spans="1:19" ht="75" x14ac:dyDescent="0.25">
      <c r="A7" s="25" t="s">
        <v>15</v>
      </c>
      <c r="B7" s="2"/>
      <c r="C7" s="5"/>
      <c r="D7" s="13"/>
      <c r="E7" s="2"/>
      <c r="F7" s="2"/>
      <c r="G7" s="13"/>
      <c r="H7" s="2"/>
      <c r="I7" s="5"/>
      <c r="J7" s="13"/>
      <c r="K7" s="2"/>
      <c r="L7" s="5" t="s">
        <v>61</v>
      </c>
      <c r="M7" s="13">
        <v>1</v>
      </c>
      <c r="N7" s="2"/>
      <c r="O7" s="5"/>
      <c r="P7" s="13"/>
      <c r="Q7" s="13">
        <v>1</v>
      </c>
      <c r="R7" s="29">
        <f t="shared" ref="R7:R38" si="0">Q7/S7*100</f>
        <v>1.3888888888888888</v>
      </c>
      <c r="S7" s="1">
        <f>34*4-Лист1!P7</f>
        <v>72</v>
      </c>
    </row>
    <row r="8" spans="1:19" ht="75" x14ac:dyDescent="0.25">
      <c r="A8" s="25" t="s">
        <v>18</v>
      </c>
      <c r="B8" s="2"/>
      <c r="C8" s="3"/>
      <c r="D8" s="13"/>
      <c r="E8" s="2"/>
      <c r="F8" s="2"/>
      <c r="G8" s="13"/>
      <c r="H8" s="2"/>
      <c r="I8" s="4"/>
      <c r="J8" s="13"/>
      <c r="K8" s="2"/>
      <c r="L8" s="5" t="s">
        <v>101</v>
      </c>
      <c r="M8" s="13">
        <v>1</v>
      </c>
      <c r="N8" s="2"/>
      <c r="O8" s="4"/>
      <c r="P8" s="13"/>
      <c r="Q8" s="13">
        <v>1</v>
      </c>
      <c r="R8" s="29">
        <f t="shared" si="0"/>
        <v>2.7777777777777777</v>
      </c>
      <c r="S8" s="1">
        <f>34*2-Лист1!P10</f>
        <v>36</v>
      </c>
    </row>
    <row r="9" spans="1:19" ht="75" x14ac:dyDescent="0.25">
      <c r="A9" s="25" t="s">
        <v>19</v>
      </c>
      <c r="B9" s="2"/>
      <c r="C9" s="5"/>
      <c r="D9" s="13"/>
      <c r="E9" s="2"/>
      <c r="F9" s="5"/>
      <c r="G9" s="13"/>
      <c r="H9" s="2"/>
      <c r="I9" s="5" t="s">
        <v>63</v>
      </c>
      <c r="J9" s="13">
        <v>1</v>
      </c>
      <c r="K9" s="2"/>
      <c r="L9" s="5"/>
      <c r="M9" s="13"/>
      <c r="N9" s="2"/>
      <c r="O9" s="5" t="s">
        <v>64</v>
      </c>
      <c r="P9" s="13">
        <v>1</v>
      </c>
      <c r="Q9" s="13">
        <v>2</v>
      </c>
      <c r="R9" s="29">
        <f t="shared" si="0"/>
        <v>2.7777777777777777</v>
      </c>
      <c r="S9" s="1">
        <f>34*4-64</f>
        <v>72</v>
      </c>
    </row>
    <row r="10" spans="1:19" ht="75" x14ac:dyDescent="0.25">
      <c r="A10" s="25" t="s">
        <v>20</v>
      </c>
      <c r="B10" s="2"/>
      <c r="C10" s="3"/>
      <c r="D10" s="13"/>
      <c r="E10" s="2"/>
      <c r="F10" s="2"/>
      <c r="G10" s="13"/>
      <c r="H10" s="2"/>
      <c r="I10" s="2"/>
      <c r="J10" s="13"/>
      <c r="K10" s="2"/>
      <c r="L10" s="5" t="s">
        <v>103</v>
      </c>
      <c r="M10" s="13">
        <v>1</v>
      </c>
      <c r="N10" s="2"/>
      <c r="O10" s="4"/>
      <c r="P10" s="13"/>
      <c r="Q10" s="13">
        <v>1</v>
      </c>
      <c r="R10" s="29">
        <f t="shared" si="0"/>
        <v>5.5555555555555554</v>
      </c>
      <c r="S10" s="1">
        <f>34-16</f>
        <v>18</v>
      </c>
    </row>
    <row r="11" spans="1:19" ht="75" x14ac:dyDescent="0.25">
      <c r="A11" s="25" t="s">
        <v>22</v>
      </c>
      <c r="B11" s="2"/>
      <c r="C11" s="3"/>
      <c r="D11" s="13"/>
      <c r="E11" s="2"/>
      <c r="F11" s="5" t="s">
        <v>104</v>
      </c>
      <c r="G11" s="13">
        <v>1</v>
      </c>
      <c r="H11" s="2"/>
      <c r="I11" s="2"/>
      <c r="J11" s="13"/>
      <c r="K11" s="2"/>
      <c r="L11" s="4"/>
      <c r="M11" s="13"/>
      <c r="N11" s="2"/>
      <c r="O11" s="4"/>
      <c r="P11" s="13"/>
      <c r="Q11" s="13">
        <v>1</v>
      </c>
      <c r="R11" s="29">
        <f t="shared" si="0"/>
        <v>5.5555555555555554</v>
      </c>
      <c r="S11" s="1">
        <f t="shared" ref="S11:S23" si="1">34-16</f>
        <v>18</v>
      </c>
    </row>
    <row r="12" spans="1:19" ht="75" x14ac:dyDescent="0.25">
      <c r="A12" s="25" t="s">
        <v>23</v>
      </c>
      <c r="B12" s="2"/>
      <c r="C12" s="3"/>
      <c r="D12" s="13"/>
      <c r="E12" s="2"/>
      <c r="F12" s="5" t="s">
        <v>105</v>
      </c>
      <c r="G12" s="13">
        <v>1</v>
      </c>
      <c r="H12" s="2"/>
      <c r="I12" s="2"/>
      <c r="J12" s="13"/>
      <c r="K12" s="2"/>
      <c r="L12" s="4"/>
      <c r="M12" s="13"/>
      <c r="N12" s="2"/>
      <c r="O12" s="4"/>
      <c r="P12" s="13"/>
      <c r="Q12" s="13">
        <v>1</v>
      </c>
      <c r="R12" s="29">
        <f t="shared" si="0"/>
        <v>5.5555555555555554</v>
      </c>
      <c r="S12" s="1">
        <f t="shared" si="1"/>
        <v>18</v>
      </c>
    </row>
    <row r="13" spans="1:19" ht="75" x14ac:dyDescent="0.25">
      <c r="A13" s="25" t="s">
        <v>24</v>
      </c>
      <c r="B13" s="2"/>
      <c r="C13" s="3"/>
      <c r="D13" s="13"/>
      <c r="E13" s="2"/>
      <c r="F13" s="5" t="s">
        <v>112</v>
      </c>
      <c r="G13" s="13">
        <v>1</v>
      </c>
      <c r="H13" s="2"/>
      <c r="I13" s="2"/>
      <c r="J13" s="13"/>
      <c r="K13" s="2"/>
      <c r="L13" s="4"/>
      <c r="M13" s="13"/>
      <c r="N13" s="2"/>
      <c r="O13" s="4"/>
      <c r="P13" s="13"/>
      <c r="Q13" s="13">
        <v>1</v>
      </c>
      <c r="R13" s="29">
        <f t="shared" si="0"/>
        <v>5.5555555555555554</v>
      </c>
      <c r="S13" s="1">
        <f t="shared" si="1"/>
        <v>18</v>
      </c>
    </row>
    <row r="14" spans="1:19" ht="75" x14ac:dyDescent="0.25">
      <c r="A14" s="25" t="s">
        <v>25</v>
      </c>
      <c r="B14" s="2"/>
      <c r="C14" s="3"/>
      <c r="D14" s="13"/>
      <c r="E14" s="2"/>
      <c r="F14" s="2"/>
      <c r="G14" s="13"/>
      <c r="H14" s="2"/>
      <c r="I14" s="2"/>
      <c r="J14" s="13"/>
      <c r="K14" s="2"/>
      <c r="L14" s="5" t="s">
        <v>102</v>
      </c>
      <c r="M14" s="13">
        <v>1</v>
      </c>
      <c r="N14" s="2"/>
      <c r="O14" s="4"/>
      <c r="P14" s="13"/>
      <c r="Q14" s="13">
        <v>1</v>
      </c>
      <c r="R14" s="29">
        <f t="shared" si="0"/>
        <v>1.8518518518518516</v>
      </c>
      <c r="S14" s="1">
        <f>34*3-48</f>
        <v>54</v>
      </c>
    </row>
    <row r="15" spans="1:19" x14ac:dyDescent="0.25">
      <c r="A15" s="12" t="s">
        <v>6</v>
      </c>
      <c r="B15" s="9"/>
      <c r="C15" s="10"/>
      <c r="D15" s="14"/>
      <c r="E15" s="9"/>
      <c r="F15" s="9"/>
      <c r="G15" s="14"/>
      <c r="H15" s="9"/>
      <c r="I15" s="9"/>
      <c r="J15" s="14"/>
      <c r="K15" s="9"/>
      <c r="L15" s="11"/>
      <c r="M15" s="14"/>
      <c r="N15" s="9"/>
      <c r="O15" s="11"/>
      <c r="P15" s="14"/>
      <c r="Q15" s="14"/>
      <c r="R15" s="14"/>
    </row>
    <row r="16" spans="1:19" ht="75" x14ac:dyDescent="0.25">
      <c r="A16" s="25" t="s">
        <v>14</v>
      </c>
      <c r="B16" s="2"/>
      <c r="C16" s="5"/>
      <c r="D16" s="13"/>
      <c r="E16" s="2"/>
      <c r="F16" s="5"/>
      <c r="G16" s="13"/>
      <c r="H16" s="2"/>
      <c r="I16" s="5" t="s">
        <v>59</v>
      </c>
      <c r="J16" s="13">
        <v>1</v>
      </c>
      <c r="K16" s="2"/>
      <c r="L16" s="5"/>
      <c r="M16" s="13"/>
      <c r="N16" s="2"/>
      <c r="O16" s="5" t="s">
        <v>73</v>
      </c>
      <c r="P16" s="13">
        <v>1</v>
      </c>
      <c r="Q16" s="13">
        <v>3</v>
      </c>
      <c r="R16" s="29">
        <f t="shared" si="0"/>
        <v>3.3333333333333335</v>
      </c>
      <c r="S16" s="1">
        <v>90</v>
      </c>
    </row>
    <row r="17" spans="1:19" ht="75" x14ac:dyDescent="0.25">
      <c r="A17" s="25" t="s">
        <v>15</v>
      </c>
      <c r="B17" s="2"/>
      <c r="C17" s="5"/>
      <c r="D17" s="13"/>
      <c r="E17" s="2"/>
      <c r="F17" s="2"/>
      <c r="G17" s="13"/>
      <c r="H17" s="2"/>
      <c r="I17" s="5"/>
      <c r="J17" s="13"/>
      <c r="K17" s="2"/>
      <c r="L17" s="5" t="s">
        <v>71</v>
      </c>
      <c r="M17" s="13">
        <v>1</v>
      </c>
      <c r="N17" s="2"/>
      <c r="O17" s="5"/>
      <c r="P17" s="13"/>
      <c r="Q17" s="13">
        <v>2</v>
      </c>
      <c r="R17" s="29">
        <f t="shared" si="0"/>
        <v>2.7777777777777777</v>
      </c>
      <c r="S17" s="1">
        <f>34*4-Лист1!P17</f>
        <v>72</v>
      </c>
    </row>
    <row r="18" spans="1:19" ht="72" customHeight="1" x14ac:dyDescent="0.25">
      <c r="A18" s="25" t="s">
        <v>18</v>
      </c>
      <c r="B18" s="2"/>
      <c r="C18" s="3"/>
      <c r="D18" s="13"/>
      <c r="E18" s="2"/>
      <c r="F18" s="2"/>
      <c r="G18" s="13"/>
      <c r="H18" s="2"/>
      <c r="I18" s="4"/>
      <c r="J18" s="13"/>
      <c r="K18" s="2"/>
      <c r="L18" s="5" t="s">
        <v>107</v>
      </c>
      <c r="M18" s="13">
        <v>1</v>
      </c>
      <c r="N18" s="2"/>
      <c r="O18" s="4"/>
      <c r="P18" s="13"/>
      <c r="Q18" s="13">
        <v>1</v>
      </c>
      <c r="R18" s="29">
        <f t="shared" si="0"/>
        <v>2.7777777777777777</v>
      </c>
      <c r="S18" s="1">
        <f>34*2-Лист1!P20</f>
        <v>36</v>
      </c>
    </row>
    <row r="19" spans="1:19" ht="75" customHeight="1" x14ac:dyDescent="0.25">
      <c r="A19" s="25" t="s">
        <v>19</v>
      </c>
      <c r="B19" s="2"/>
      <c r="C19" s="5"/>
      <c r="D19" s="13"/>
      <c r="E19" s="2"/>
      <c r="F19" s="5"/>
      <c r="G19" s="13"/>
      <c r="H19" s="2"/>
      <c r="I19" s="5" t="s">
        <v>65</v>
      </c>
      <c r="J19" s="13">
        <v>1</v>
      </c>
      <c r="K19" s="2"/>
      <c r="L19" s="5"/>
      <c r="M19" s="13"/>
      <c r="N19" s="2"/>
      <c r="O19" s="5" t="s">
        <v>75</v>
      </c>
      <c r="P19" s="13">
        <v>1</v>
      </c>
      <c r="Q19" s="13">
        <v>3</v>
      </c>
      <c r="R19" s="29">
        <f t="shared" si="0"/>
        <v>4.1666666666666661</v>
      </c>
      <c r="S19" s="1">
        <f>34*4-64</f>
        <v>72</v>
      </c>
    </row>
    <row r="20" spans="1:19" ht="79.5" customHeight="1" x14ac:dyDescent="0.25">
      <c r="A20" s="25" t="s">
        <v>20</v>
      </c>
      <c r="B20" s="2"/>
      <c r="C20" s="3"/>
      <c r="D20" s="13"/>
      <c r="E20" s="2"/>
      <c r="F20" s="2"/>
      <c r="G20" s="13"/>
      <c r="H20" s="2"/>
      <c r="I20" s="2"/>
      <c r="J20" s="13"/>
      <c r="K20" s="2"/>
      <c r="L20" s="5" t="s">
        <v>108</v>
      </c>
      <c r="M20" s="13">
        <v>1</v>
      </c>
      <c r="N20" s="2"/>
      <c r="O20" s="4"/>
      <c r="P20" s="13"/>
      <c r="Q20" s="13">
        <v>1</v>
      </c>
      <c r="R20" s="29">
        <f t="shared" si="0"/>
        <v>5.5555555555555554</v>
      </c>
      <c r="S20" s="1">
        <f>34-16</f>
        <v>18</v>
      </c>
    </row>
    <row r="21" spans="1:19" ht="80.099999999999994" customHeight="1" x14ac:dyDescent="0.25">
      <c r="A21" s="25" t="s">
        <v>22</v>
      </c>
      <c r="B21" s="2"/>
      <c r="C21" s="3"/>
      <c r="D21" s="13"/>
      <c r="E21" s="2"/>
      <c r="F21" s="5" t="s">
        <v>116</v>
      </c>
      <c r="G21" s="13">
        <v>1</v>
      </c>
      <c r="H21" s="2"/>
      <c r="I21" s="2"/>
      <c r="J21" s="13"/>
      <c r="K21" s="2"/>
      <c r="L21" s="4"/>
      <c r="M21" s="13"/>
      <c r="N21" s="2"/>
      <c r="O21" s="4"/>
      <c r="P21" s="13"/>
      <c r="Q21" s="13">
        <v>1</v>
      </c>
      <c r="R21" s="29">
        <f t="shared" si="0"/>
        <v>5.5555555555555554</v>
      </c>
      <c r="S21" s="1">
        <f t="shared" si="1"/>
        <v>18</v>
      </c>
    </row>
    <row r="22" spans="1:19" ht="82.5" customHeight="1" x14ac:dyDescent="0.25">
      <c r="A22" s="25" t="s">
        <v>23</v>
      </c>
      <c r="B22" s="2"/>
      <c r="C22" s="3"/>
      <c r="D22" s="13"/>
      <c r="E22" s="2"/>
      <c r="F22" s="5" t="s">
        <v>113</v>
      </c>
      <c r="G22" s="13">
        <v>1</v>
      </c>
      <c r="H22" s="2"/>
      <c r="I22" s="2"/>
      <c r="J22" s="13"/>
      <c r="K22" s="2"/>
      <c r="L22" s="4"/>
      <c r="M22" s="13"/>
      <c r="N22" s="2"/>
      <c r="O22" s="4"/>
      <c r="P22" s="13"/>
      <c r="Q22" s="13">
        <v>1</v>
      </c>
      <c r="R22" s="29">
        <f t="shared" si="0"/>
        <v>5.5555555555555554</v>
      </c>
      <c r="S22" s="1">
        <f t="shared" si="1"/>
        <v>18</v>
      </c>
    </row>
    <row r="23" spans="1:19" ht="86.1" customHeight="1" x14ac:dyDescent="0.25">
      <c r="A23" s="25" t="s">
        <v>24</v>
      </c>
      <c r="B23" s="2"/>
      <c r="C23" s="3"/>
      <c r="D23" s="13"/>
      <c r="E23" s="2"/>
      <c r="F23" s="5" t="s">
        <v>114</v>
      </c>
      <c r="G23" s="13">
        <v>1</v>
      </c>
      <c r="H23" s="2"/>
      <c r="I23" s="2"/>
      <c r="J23" s="13"/>
      <c r="K23" s="2"/>
      <c r="L23" s="4"/>
      <c r="M23" s="13"/>
      <c r="N23" s="2"/>
      <c r="O23" s="4"/>
      <c r="P23" s="13"/>
      <c r="Q23" s="13">
        <v>1</v>
      </c>
      <c r="R23" s="29">
        <f t="shared" si="0"/>
        <v>5.5555555555555554</v>
      </c>
      <c r="S23" s="1">
        <f t="shared" si="1"/>
        <v>18</v>
      </c>
    </row>
    <row r="24" spans="1:19" ht="75" customHeight="1" x14ac:dyDescent="0.25">
      <c r="A24" s="25" t="s">
        <v>25</v>
      </c>
      <c r="B24" s="2"/>
      <c r="C24" s="3"/>
      <c r="D24" s="13"/>
      <c r="E24" s="2"/>
      <c r="F24" s="2"/>
      <c r="G24" s="13"/>
      <c r="H24" s="2"/>
      <c r="I24" s="2"/>
      <c r="J24" s="13"/>
      <c r="K24" s="2"/>
      <c r="L24" s="5" t="s">
        <v>121</v>
      </c>
      <c r="M24" s="13"/>
      <c r="N24" s="2"/>
      <c r="O24" s="4"/>
      <c r="P24" s="13"/>
      <c r="Q24" s="13">
        <v>1</v>
      </c>
      <c r="R24" s="29">
        <f t="shared" si="0"/>
        <v>2.7777777777777777</v>
      </c>
      <c r="S24" s="1">
        <f>34*2-32</f>
        <v>36</v>
      </c>
    </row>
    <row r="25" spans="1:19" ht="74.099999999999994" customHeight="1" x14ac:dyDescent="0.25">
      <c r="A25" s="25" t="s">
        <v>26</v>
      </c>
      <c r="B25" s="2"/>
      <c r="C25" s="3"/>
      <c r="D25" s="13"/>
      <c r="E25" s="2"/>
      <c r="F25" s="5" t="s">
        <v>115</v>
      </c>
      <c r="G25" s="13">
        <v>1</v>
      </c>
      <c r="H25" s="2"/>
      <c r="I25" s="2"/>
      <c r="J25" s="13"/>
      <c r="K25" s="2"/>
      <c r="L25" s="5"/>
      <c r="M25" s="13"/>
      <c r="N25" s="2"/>
      <c r="O25" s="4"/>
      <c r="P25" s="13"/>
      <c r="Q25" s="13">
        <v>1</v>
      </c>
      <c r="R25" s="29">
        <f t="shared" si="0"/>
        <v>5.5555555555555554</v>
      </c>
      <c r="S25" s="1">
        <v>18</v>
      </c>
    </row>
    <row r="26" spans="1:19" ht="14.25" customHeight="1" x14ac:dyDescent="0.25">
      <c r="A26" s="12" t="s">
        <v>8</v>
      </c>
      <c r="B26" s="9"/>
      <c r="C26" s="10"/>
      <c r="D26" s="14"/>
      <c r="E26" s="9"/>
      <c r="F26" s="9"/>
      <c r="G26" s="14"/>
      <c r="H26" s="9"/>
      <c r="I26" s="9"/>
      <c r="J26" s="14"/>
      <c r="K26" s="9"/>
      <c r="L26" s="11"/>
      <c r="M26" s="14"/>
      <c r="N26" s="9"/>
      <c r="O26" s="11"/>
      <c r="P26" s="14"/>
      <c r="Q26" s="14"/>
      <c r="R26" s="14"/>
    </row>
    <row r="27" spans="1:19" ht="90" x14ac:dyDescent="0.25">
      <c r="A27" s="25" t="s">
        <v>14</v>
      </c>
      <c r="B27" s="2"/>
      <c r="C27" s="5"/>
      <c r="D27" s="13"/>
      <c r="E27" s="2"/>
      <c r="F27" s="5"/>
      <c r="G27" s="13"/>
      <c r="H27" s="2"/>
      <c r="I27" s="5" t="s">
        <v>67</v>
      </c>
      <c r="J27" s="13">
        <v>1</v>
      </c>
      <c r="K27" s="5" t="s">
        <v>68</v>
      </c>
      <c r="L27" s="5"/>
      <c r="M27" s="13"/>
      <c r="N27" s="2"/>
      <c r="O27" s="5" t="s">
        <v>74</v>
      </c>
      <c r="P27" s="13">
        <v>1</v>
      </c>
      <c r="Q27" s="13">
        <v>3</v>
      </c>
      <c r="R27" s="29">
        <f t="shared" si="0"/>
        <v>3.3333333333333335</v>
      </c>
      <c r="S27" s="1">
        <v>90</v>
      </c>
    </row>
    <row r="28" spans="1:19" ht="75" x14ac:dyDescent="0.25">
      <c r="A28" s="25" t="s">
        <v>15</v>
      </c>
      <c r="B28" s="2"/>
      <c r="C28" s="5"/>
      <c r="D28" s="13"/>
      <c r="E28" s="2"/>
      <c r="F28" s="2"/>
      <c r="G28" s="13"/>
      <c r="H28" s="2"/>
      <c r="I28" s="5"/>
      <c r="J28" s="13"/>
      <c r="K28" s="2"/>
      <c r="L28" s="5" t="s">
        <v>72</v>
      </c>
      <c r="M28" s="13">
        <v>1</v>
      </c>
      <c r="N28" s="2"/>
      <c r="O28" s="5"/>
      <c r="P28" s="13"/>
      <c r="Q28" s="13">
        <v>1</v>
      </c>
      <c r="R28" s="29">
        <f t="shared" si="0"/>
        <v>1.3888888888888888</v>
      </c>
      <c r="S28" s="1">
        <f>34*4-Лист1!P28</f>
        <v>72</v>
      </c>
    </row>
    <row r="29" spans="1:19" ht="75" x14ac:dyDescent="0.25">
      <c r="A29" s="25" t="s">
        <v>16</v>
      </c>
      <c r="B29" s="2"/>
      <c r="C29" s="5"/>
      <c r="D29" s="13"/>
      <c r="E29" s="2"/>
      <c r="F29" s="2"/>
      <c r="G29" s="13"/>
      <c r="H29" s="2"/>
      <c r="I29" s="5"/>
      <c r="J29" s="13"/>
      <c r="K29" s="2"/>
      <c r="L29" s="5"/>
      <c r="M29" s="13"/>
      <c r="N29" s="2"/>
      <c r="O29" s="5" t="s">
        <v>109</v>
      </c>
      <c r="P29" s="13">
        <v>0.5</v>
      </c>
      <c r="Q29" s="13">
        <v>0.5</v>
      </c>
      <c r="R29" s="29">
        <f t="shared" si="0"/>
        <v>7.1428571428571423</v>
      </c>
      <c r="S29" s="1">
        <v>7</v>
      </c>
    </row>
    <row r="30" spans="1:19" ht="75" x14ac:dyDescent="0.25">
      <c r="A30" s="25" t="s">
        <v>17</v>
      </c>
      <c r="B30" s="2"/>
      <c r="C30" s="5"/>
      <c r="D30" s="13"/>
      <c r="E30" s="2"/>
      <c r="F30" s="2"/>
      <c r="G30" s="13"/>
      <c r="H30" s="2"/>
      <c r="I30" s="5"/>
      <c r="J30" s="13"/>
      <c r="K30" s="2"/>
      <c r="L30" s="5"/>
      <c r="M30" s="13"/>
      <c r="N30" s="2"/>
      <c r="O30" s="5" t="s">
        <v>110</v>
      </c>
      <c r="P30" s="13">
        <v>0.5</v>
      </c>
      <c r="Q30" s="13">
        <v>0.5</v>
      </c>
      <c r="R30" s="29">
        <f t="shared" si="0"/>
        <v>7.1428571428571423</v>
      </c>
      <c r="S30" s="1">
        <v>7</v>
      </c>
    </row>
    <row r="31" spans="1:19" ht="75" x14ac:dyDescent="0.25">
      <c r="A31" s="25" t="s">
        <v>18</v>
      </c>
      <c r="B31" s="2"/>
      <c r="C31" s="3"/>
      <c r="D31" s="13"/>
      <c r="E31" s="2"/>
      <c r="F31" s="2"/>
      <c r="G31" s="13"/>
      <c r="H31" s="2"/>
      <c r="I31" s="4"/>
      <c r="J31" s="13"/>
      <c r="K31" s="2"/>
      <c r="L31" s="5" t="s">
        <v>106</v>
      </c>
      <c r="M31" s="13">
        <v>1</v>
      </c>
      <c r="N31" s="2"/>
      <c r="O31" s="4"/>
      <c r="P31" s="13"/>
      <c r="Q31" s="13">
        <v>1</v>
      </c>
      <c r="R31" s="29">
        <f t="shared" si="0"/>
        <v>1.9230769230769231</v>
      </c>
      <c r="S31" s="1">
        <f>34*2-Лист1!P33</f>
        <v>52</v>
      </c>
    </row>
    <row r="32" spans="1:19" ht="75" x14ac:dyDescent="0.25">
      <c r="A32" s="25" t="s">
        <v>19</v>
      </c>
      <c r="B32" s="2"/>
      <c r="C32" s="5"/>
      <c r="D32" s="13"/>
      <c r="E32" s="2"/>
      <c r="F32" s="5"/>
      <c r="G32" s="13"/>
      <c r="H32" s="2"/>
      <c r="I32" s="5" t="s">
        <v>66</v>
      </c>
      <c r="J32" s="13">
        <v>1</v>
      </c>
      <c r="K32" s="5" t="s">
        <v>69</v>
      </c>
      <c r="L32" s="5"/>
      <c r="M32" s="13">
        <v>1</v>
      </c>
      <c r="N32" s="2"/>
      <c r="O32" s="5" t="s">
        <v>76</v>
      </c>
      <c r="P32" s="13">
        <v>1</v>
      </c>
      <c r="Q32" s="13">
        <v>3</v>
      </c>
      <c r="R32" s="29">
        <f t="shared" si="0"/>
        <v>4.1666666666666661</v>
      </c>
      <c r="S32" s="1">
        <f>34*4-64</f>
        <v>72</v>
      </c>
    </row>
    <row r="33" spans="1:19" ht="75" x14ac:dyDescent="0.25">
      <c r="A33" s="25" t="s">
        <v>20</v>
      </c>
      <c r="B33" s="2"/>
      <c r="C33" s="3"/>
      <c r="D33" s="13"/>
      <c r="E33" s="2"/>
      <c r="F33" s="2"/>
      <c r="G33" s="13"/>
      <c r="H33" s="2"/>
      <c r="I33" s="2"/>
      <c r="J33" s="13"/>
      <c r="K33" s="5" t="s">
        <v>70</v>
      </c>
      <c r="L33" s="4"/>
      <c r="M33" s="13">
        <v>1</v>
      </c>
      <c r="N33" s="2"/>
      <c r="O33" s="4"/>
      <c r="P33" s="13"/>
      <c r="Q33" s="13">
        <v>1</v>
      </c>
      <c r="R33" s="29">
        <f t="shared" si="0"/>
        <v>5.5555555555555554</v>
      </c>
      <c r="S33" s="1">
        <f>34-16</f>
        <v>18</v>
      </c>
    </row>
    <row r="34" spans="1:19" ht="75" x14ac:dyDescent="0.25">
      <c r="A34" s="25" t="s">
        <v>21</v>
      </c>
      <c r="B34" s="2"/>
      <c r="C34" s="3"/>
      <c r="D34" s="13"/>
      <c r="E34" s="2"/>
      <c r="F34" s="5" t="s">
        <v>119</v>
      </c>
      <c r="G34" s="13">
        <v>1</v>
      </c>
      <c r="H34" s="2"/>
      <c r="I34" s="2"/>
      <c r="J34" s="13"/>
      <c r="K34" s="2"/>
      <c r="L34" s="4"/>
      <c r="M34" s="13"/>
      <c r="N34" s="2"/>
      <c r="O34" s="4"/>
      <c r="P34" s="13"/>
      <c r="Q34" s="13">
        <v>1</v>
      </c>
      <c r="R34" s="29">
        <f t="shared" si="0"/>
        <v>5.5555555555555554</v>
      </c>
      <c r="S34" s="1">
        <f t="shared" ref="S34:S36" si="2">34-16</f>
        <v>18</v>
      </c>
    </row>
    <row r="35" spans="1:19" ht="75" x14ac:dyDescent="0.25">
      <c r="A35" s="25" t="s">
        <v>22</v>
      </c>
      <c r="B35" s="2"/>
      <c r="C35" s="3"/>
      <c r="D35" s="13"/>
      <c r="E35" s="2"/>
      <c r="F35" s="5" t="s">
        <v>120</v>
      </c>
      <c r="G35" s="13">
        <v>1</v>
      </c>
      <c r="H35" s="2"/>
      <c r="I35" s="2"/>
      <c r="J35" s="13"/>
      <c r="K35" s="2"/>
      <c r="L35" s="4"/>
      <c r="M35" s="13"/>
      <c r="N35" s="2"/>
      <c r="O35" s="4"/>
      <c r="P35" s="13"/>
      <c r="Q35" s="13">
        <v>1</v>
      </c>
      <c r="R35" s="29">
        <f t="shared" si="0"/>
        <v>5.5555555555555554</v>
      </c>
      <c r="S35" s="1">
        <f t="shared" si="2"/>
        <v>18</v>
      </c>
    </row>
    <row r="36" spans="1:19" ht="75" x14ac:dyDescent="0.25">
      <c r="A36" s="25" t="s">
        <v>23</v>
      </c>
      <c r="B36" s="2"/>
      <c r="C36" s="3"/>
      <c r="D36" s="13"/>
      <c r="E36" s="2"/>
      <c r="F36" s="5" t="s">
        <v>118</v>
      </c>
      <c r="G36" s="13">
        <v>1</v>
      </c>
      <c r="H36" s="2"/>
      <c r="I36" s="2"/>
      <c r="J36" s="13"/>
      <c r="K36" s="2"/>
      <c r="L36" s="4"/>
      <c r="M36" s="13"/>
      <c r="N36" s="2"/>
      <c r="O36" s="4"/>
      <c r="P36" s="13"/>
      <c r="Q36" s="13">
        <v>1</v>
      </c>
      <c r="R36" s="29">
        <f t="shared" si="0"/>
        <v>5.5555555555555554</v>
      </c>
      <c r="S36" s="1">
        <f t="shared" si="2"/>
        <v>18</v>
      </c>
    </row>
    <row r="37" spans="1:19" ht="75" x14ac:dyDescent="0.25">
      <c r="A37" s="25" t="s">
        <v>24</v>
      </c>
      <c r="B37" s="2"/>
      <c r="C37" s="3"/>
      <c r="D37" s="13"/>
      <c r="E37" s="2"/>
      <c r="F37" s="5" t="s">
        <v>117</v>
      </c>
      <c r="G37" s="13">
        <v>1</v>
      </c>
      <c r="H37" s="2"/>
      <c r="I37" s="2"/>
      <c r="J37" s="13"/>
      <c r="K37" s="2"/>
      <c r="L37" s="4"/>
      <c r="M37" s="13"/>
      <c r="N37" s="2"/>
      <c r="O37" s="4"/>
      <c r="P37" s="13"/>
      <c r="Q37" s="13">
        <v>1</v>
      </c>
      <c r="R37" s="29">
        <f t="shared" si="0"/>
        <v>5.5555555555555554</v>
      </c>
      <c r="S37" s="1">
        <v>18</v>
      </c>
    </row>
    <row r="38" spans="1:19" ht="75" x14ac:dyDescent="0.25">
      <c r="A38" s="25" t="s">
        <v>25</v>
      </c>
      <c r="B38" s="2"/>
      <c r="C38" s="3"/>
      <c r="D38" s="13"/>
      <c r="E38" s="2"/>
      <c r="F38" s="2"/>
      <c r="G38" s="13"/>
      <c r="H38" s="2"/>
      <c r="I38" s="2"/>
      <c r="J38" s="13"/>
      <c r="K38" s="2"/>
      <c r="L38" s="5" t="s">
        <v>111</v>
      </c>
      <c r="M38" s="13">
        <v>1</v>
      </c>
      <c r="N38" s="2"/>
      <c r="O38" s="4"/>
      <c r="P38" s="13"/>
      <c r="Q38" s="13">
        <v>1</v>
      </c>
      <c r="R38" s="29">
        <f t="shared" si="0"/>
        <v>2.7777777777777777</v>
      </c>
      <c r="S38" s="1">
        <v>36</v>
      </c>
    </row>
    <row r="39" spans="1:19" x14ac:dyDescent="0.25">
      <c r="R39" s="29"/>
    </row>
  </sheetData>
  <mergeCells count="10">
    <mergeCell ref="K2:M2"/>
    <mergeCell ref="Q3:Q4"/>
    <mergeCell ref="R3:R4"/>
    <mergeCell ref="N2:P2"/>
    <mergeCell ref="A1:C1"/>
    <mergeCell ref="E1:J1"/>
    <mergeCell ref="A2:A4"/>
    <mergeCell ref="B2:D2"/>
    <mergeCell ref="E2:G2"/>
    <mergeCell ref="H2:J2"/>
  </mergeCells>
  <pageMargins left="0.19685039370078741" right="0.19685039370078741" top="0.19685039370078741" bottom="0.19685039370078741" header="0.19685039370078741" footer="0.19685039370078741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Голенков Сергей Васильевич</cp:lastModifiedBy>
  <cp:lastPrinted>2023-09-25T12:28:13Z</cp:lastPrinted>
  <dcterms:created xsi:type="dcterms:W3CDTF">2021-08-26T16:23:02Z</dcterms:created>
  <dcterms:modified xsi:type="dcterms:W3CDTF">2023-09-25T12:28:34Z</dcterms:modified>
</cp:coreProperties>
</file>